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7520" windowHeight="11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<sst xmlns="http://schemas.openxmlformats.org/spreadsheetml/2006/main" count="87" uniqueCount="67">
  <si>
    <t>Budget 2008</t>
  </si>
  <si>
    <t>Recettes</t>
  </si>
  <si>
    <t>Dépenses</t>
  </si>
  <si>
    <t>Ecart</t>
  </si>
  <si>
    <t>0. Inscriptions aux compétitions internationales</t>
  </si>
  <si>
    <t>001</t>
  </si>
  <si>
    <t>WOC</t>
  </si>
  <si>
    <t>002</t>
  </si>
  <si>
    <t>JWOC</t>
  </si>
  <si>
    <t>003</t>
  </si>
  <si>
    <t>005</t>
  </si>
  <si>
    <t>1. Cotisations nationales et internationales</t>
  </si>
  <si>
    <t>011</t>
  </si>
  <si>
    <t>IOF</t>
  </si>
  <si>
    <t>012</t>
  </si>
  <si>
    <t>013</t>
  </si>
  <si>
    <t>COIB</t>
  </si>
  <si>
    <t>Autres</t>
  </si>
  <si>
    <t>2. Subventions diverses</t>
  </si>
  <si>
    <t>021</t>
  </si>
  <si>
    <t>029</t>
  </si>
  <si>
    <t>3. Taxes diverses</t>
  </si>
  <si>
    <t>031</t>
  </si>
  <si>
    <t>3 Jours de Belgique</t>
  </si>
  <si>
    <t>039</t>
  </si>
  <si>
    <t>4. Frais de représentation</t>
  </si>
  <si>
    <t>041</t>
  </si>
  <si>
    <t>Auprès IOF</t>
  </si>
  <si>
    <t>8. Divers</t>
  </si>
  <si>
    <t>081</t>
  </si>
  <si>
    <t>Frais administratifs</t>
  </si>
  <si>
    <t>084</t>
  </si>
  <si>
    <t>Zaak Timmermans</t>
  </si>
  <si>
    <t>089</t>
  </si>
  <si>
    <t>Réalisation 2008</t>
  </si>
  <si>
    <t>Budget 2009</t>
  </si>
  <si>
    <t>World Cups</t>
  </si>
  <si>
    <t>JEC</t>
  </si>
  <si>
    <t>006</t>
  </si>
  <si>
    <t>EOC</t>
  </si>
  <si>
    <t>007</t>
  </si>
  <si>
    <t>EYOC</t>
  </si>
  <si>
    <t>IOF - World Ranking Event</t>
  </si>
  <si>
    <t>082</t>
  </si>
  <si>
    <t>Frais Assemblée Générale</t>
  </si>
  <si>
    <t>083</t>
  </si>
  <si>
    <t>Frais/Intérêts bancaires</t>
  </si>
  <si>
    <t>091</t>
  </si>
  <si>
    <t>9. Transferts</t>
  </si>
  <si>
    <t>Réalisation 2009</t>
  </si>
  <si>
    <t>009</t>
  </si>
  <si>
    <t>019</t>
  </si>
  <si>
    <t>032</t>
  </si>
  <si>
    <t>3 Daagse van Limburg / Vlaanderen</t>
  </si>
  <si>
    <t>049</t>
  </si>
  <si>
    <t>085</t>
  </si>
  <si>
    <t>086</t>
  </si>
  <si>
    <t>Location salles</t>
  </si>
  <si>
    <t>004</t>
  </si>
  <si>
    <t>MTB-O</t>
  </si>
  <si>
    <t>Médailles Abso-Bvos</t>
  </si>
  <si>
    <t>Budget 2010</t>
  </si>
  <si>
    <t>Administr</t>
  </si>
  <si>
    <t>Médailles</t>
  </si>
  <si>
    <t>WRE</t>
  </si>
  <si>
    <t>Accroissement épargne</t>
  </si>
  <si>
    <t>Résultat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</si>
</sst>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164" fontId="0" fillId="0" borderId="3" xfId="0" applyNumberForma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1" fontId="0" fillId="0" borderId="4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2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/>
    </xf>
    <xf numFmtId="2" fontId="0" fillId="0" borderId="4" xfId="0" applyNumberFormat="1" applyFill="1" applyBorder="1" applyAlignment="1">
      <alignment/>
    </xf>
    <xf numFmtId="0" fontId="0" fillId="0" borderId="6" xfId="0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4" fontId="1" fillId="0" borderId="7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workbookViewId="0" topLeftCell="A1">
      <pane xSplit="3" ySplit="2" topLeftCell="I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57" sqref="S57"/>
    </sheetView>
  </sheetViews>
  <sheetFormatPr defaultColWidth="9.140625" defaultRowHeight="12.75"/>
  <cols>
    <col min="1" max="1" width="3.7109375" style="1" customWidth="1"/>
    <col min="2" max="2" width="9.140625" style="2" customWidth="1"/>
    <col min="3" max="3" width="30.8515625" style="1" customWidth="1"/>
    <col min="4" max="6" width="9.140625" style="1" customWidth="1"/>
    <col min="7" max="8" width="9.140625" style="34" customWidth="1"/>
    <col min="9" max="9" width="9.140625" style="27" customWidth="1"/>
    <col min="10" max="12" width="9.7109375" style="22" customWidth="1"/>
    <col min="13" max="16" width="9.140625" style="1" customWidth="1"/>
    <col min="17" max="19" width="9.7109375" style="22" customWidth="1"/>
    <col min="20" max="16384" width="9.140625" style="1" customWidth="1"/>
  </cols>
  <sheetData>
    <row r="1" spans="4:19" ht="12.75">
      <c r="D1" s="42" t="s">
        <v>0</v>
      </c>
      <c r="E1" s="43"/>
      <c r="F1" s="44"/>
      <c r="G1" s="45" t="s">
        <v>34</v>
      </c>
      <c r="H1" s="46"/>
      <c r="I1" s="47"/>
      <c r="J1" s="42" t="s">
        <v>35</v>
      </c>
      <c r="K1" s="43"/>
      <c r="L1" s="44"/>
      <c r="M1" s="45" t="s">
        <v>49</v>
      </c>
      <c r="N1" s="46"/>
      <c r="O1" s="47"/>
      <c r="Q1" s="42" t="s">
        <v>61</v>
      </c>
      <c r="R1" s="43"/>
      <c r="S1" s="44"/>
    </row>
    <row r="2" spans="2:19" s="3" customFormat="1" ht="18.75" customHeight="1">
      <c r="B2" s="4"/>
      <c r="D2" s="5" t="s">
        <v>2</v>
      </c>
      <c r="E2" s="5" t="s">
        <v>1</v>
      </c>
      <c r="F2" s="6" t="s">
        <v>3</v>
      </c>
      <c r="G2" s="5" t="s">
        <v>2</v>
      </c>
      <c r="H2" s="5" t="s">
        <v>1</v>
      </c>
      <c r="I2" s="6" t="s">
        <v>3</v>
      </c>
      <c r="J2" s="7" t="s">
        <v>2</v>
      </c>
      <c r="K2" s="7" t="s">
        <v>1</v>
      </c>
      <c r="L2" s="7" t="s">
        <v>3</v>
      </c>
      <c r="M2" s="5" t="s">
        <v>2</v>
      </c>
      <c r="N2" s="5" t="s">
        <v>1</v>
      </c>
      <c r="O2" s="6" t="s">
        <v>3</v>
      </c>
      <c r="Q2" s="7" t="s">
        <v>2</v>
      </c>
      <c r="R2" s="7" t="s">
        <v>1</v>
      </c>
      <c r="S2" s="7" t="s">
        <v>3</v>
      </c>
    </row>
    <row r="3" spans="1:19" ht="18.75" customHeight="1">
      <c r="A3" s="8" t="s">
        <v>4</v>
      </c>
      <c r="D3" s="9"/>
      <c r="E3" s="9"/>
      <c r="F3" s="9"/>
      <c r="G3" s="10"/>
      <c r="H3" s="10"/>
      <c r="I3" s="11"/>
      <c r="J3" s="12"/>
      <c r="K3" s="12"/>
      <c r="L3" s="12"/>
      <c r="M3" s="10"/>
      <c r="N3" s="10"/>
      <c r="O3" s="11"/>
      <c r="Q3" s="12"/>
      <c r="R3" s="12"/>
      <c r="S3" s="12"/>
    </row>
    <row r="4" spans="2:19" ht="12.75">
      <c r="B4" s="2" t="s">
        <v>5</v>
      </c>
      <c r="C4" s="1" t="s">
        <v>6</v>
      </c>
      <c r="D4" s="13"/>
      <c r="E4" s="13"/>
      <c r="F4" s="13">
        <v>0</v>
      </c>
      <c r="G4" s="14">
        <v>4664</v>
      </c>
      <c r="H4" s="14">
        <v>4664</v>
      </c>
      <c r="I4" s="15">
        <f>IF(AND(G4=0,H4=0),"",H4-G4)</f>
        <v>0</v>
      </c>
      <c r="J4" s="14"/>
      <c r="K4" s="14"/>
      <c r="L4" s="16">
        <v>0</v>
      </c>
      <c r="M4" s="15">
        <v>5002</v>
      </c>
      <c r="N4" s="15">
        <v>5002</v>
      </c>
      <c r="O4" s="15">
        <f>IF(AND(M4=0,N4=0),"",N4-M4)</f>
        <v>0</v>
      </c>
      <c r="Q4" s="16"/>
      <c r="R4" s="16"/>
      <c r="S4" s="16">
        <v>0</v>
      </c>
    </row>
    <row r="5" spans="2:19" ht="12.75">
      <c r="B5" s="2" t="s">
        <v>7</v>
      </c>
      <c r="C5" s="1" t="s">
        <v>8</v>
      </c>
      <c r="D5" s="13"/>
      <c r="E5" s="13"/>
      <c r="F5" s="13">
        <v>0</v>
      </c>
      <c r="G5" s="17">
        <v>3086.76</v>
      </c>
      <c r="H5" s="17">
        <v>3086.76</v>
      </c>
      <c r="I5" s="15">
        <f aca="true" t="shared" si="0" ref="I5:I39">IF(AND(G5=0,H5=0),"",H5-G5)</f>
        <v>0</v>
      </c>
      <c r="J5" s="14"/>
      <c r="K5" s="14"/>
      <c r="L5" s="16">
        <v>0</v>
      </c>
      <c r="M5" s="15">
        <v>4670</v>
      </c>
      <c r="N5" s="15">
        <v>4670</v>
      </c>
      <c r="O5" s="15">
        <f aca="true" t="shared" si="1" ref="O5:O42">IF(AND(M5=0,N5=0),"",N5-M5)</f>
        <v>0</v>
      </c>
      <c r="Q5" s="16"/>
      <c r="R5" s="16"/>
      <c r="S5" s="16">
        <v>0</v>
      </c>
    </row>
    <row r="6" spans="2:19" ht="12.75">
      <c r="B6" s="2" t="s">
        <v>9</v>
      </c>
      <c r="C6" s="1" t="s">
        <v>36</v>
      </c>
      <c r="D6" s="13"/>
      <c r="E6" s="13"/>
      <c r="F6" s="13">
        <v>0</v>
      </c>
      <c r="G6" s="14">
        <v>624.14</v>
      </c>
      <c r="H6" s="14">
        <v>624.14</v>
      </c>
      <c r="I6" s="15">
        <f t="shared" si="0"/>
        <v>0</v>
      </c>
      <c r="J6" s="14"/>
      <c r="K6" s="14"/>
      <c r="L6" s="16">
        <v>0</v>
      </c>
      <c r="M6" s="15">
        <v>685</v>
      </c>
      <c r="N6" s="15">
        <v>685</v>
      </c>
      <c r="O6" s="15">
        <f t="shared" si="1"/>
        <v>0</v>
      </c>
      <c r="Q6" s="16"/>
      <c r="R6" s="16"/>
      <c r="S6" s="16">
        <v>0</v>
      </c>
    </row>
    <row r="7" spans="2:19" ht="12.75">
      <c r="B7" s="2" t="s">
        <v>58</v>
      </c>
      <c r="C7" s="1" t="s">
        <v>59</v>
      </c>
      <c r="D7" s="13"/>
      <c r="E7" s="13"/>
      <c r="F7" s="13"/>
      <c r="G7" s="14"/>
      <c r="H7" s="14"/>
      <c r="I7" s="15"/>
      <c r="J7" s="14"/>
      <c r="K7" s="14"/>
      <c r="L7" s="16"/>
      <c r="M7" s="15"/>
      <c r="N7" s="15"/>
      <c r="O7" s="15"/>
      <c r="Q7" s="16"/>
      <c r="R7" s="16"/>
      <c r="S7" s="16"/>
    </row>
    <row r="8" spans="2:19" ht="12.75">
      <c r="B8" s="2" t="s">
        <v>10</v>
      </c>
      <c r="C8" s="1" t="s">
        <v>37</v>
      </c>
      <c r="D8" s="13"/>
      <c r="E8" s="13"/>
      <c r="F8" s="13">
        <v>0</v>
      </c>
      <c r="G8" s="14">
        <v>2375</v>
      </c>
      <c r="H8" s="14">
        <v>2375</v>
      </c>
      <c r="I8" s="15">
        <f t="shared" si="0"/>
        <v>0</v>
      </c>
      <c r="J8" s="14"/>
      <c r="K8" s="14"/>
      <c r="L8" s="16">
        <v>0</v>
      </c>
      <c r="M8" s="15">
        <v>1310</v>
      </c>
      <c r="N8" s="15">
        <v>1310</v>
      </c>
      <c r="O8" s="15">
        <f t="shared" si="1"/>
        <v>0</v>
      </c>
      <c r="Q8" s="16"/>
      <c r="R8" s="16"/>
      <c r="S8" s="16">
        <v>0</v>
      </c>
    </row>
    <row r="9" spans="2:19" ht="12.75">
      <c r="B9" s="2" t="s">
        <v>38</v>
      </c>
      <c r="C9" s="1" t="s">
        <v>39</v>
      </c>
      <c r="D9" s="13"/>
      <c r="E9" s="13"/>
      <c r="F9" s="13">
        <v>0</v>
      </c>
      <c r="G9" s="14">
        <v>3647</v>
      </c>
      <c r="H9" s="14">
        <v>3647</v>
      </c>
      <c r="I9" s="15">
        <f t="shared" si="0"/>
        <v>0</v>
      </c>
      <c r="J9" s="16"/>
      <c r="K9" s="16"/>
      <c r="L9" s="16">
        <v>0</v>
      </c>
      <c r="M9" s="15"/>
      <c r="N9" s="15"/>
      <c r="O9" s="15">
        <f t="shared" si="1"/>
      </c>
      <c r="Q9" s="16"/>
      <c r="R9" s="16"/>
      <c r="S9" s="16">
        <v>0</v>
      </c>
    </row>
    <row r="10" spans="2:19" ht="12.75">
      <c r="B10" s="2" t="s">
        <v>40</v>
      </c>
      <c r="C10" s="1" t="s">
        <v>41</v>
      </c>
      <c r="D10" s="13"/>
      <c r="E10" s="13"/>
      <c r="F10" s="13">
        <v>0</v>
      </c>
      <c r="G10" s="14">
        <v>2424.2</v>
      </c>
      <c r="H10" s="14">
        <v>2400</v>
      </c>
      <c r="I10" s="15">
        <f t="shared" si="0"/>
        <v>-24.199999999999818</v>
      </c>
      <c r="J10" s="16"/>
      <c r="K10" s="16"/>
      <c r="L10" s="16">
        <v>0</v>
      </c>
      <c r="M10" s="15">
        <v>2717.88</v>
      </c>
      <c r="N10" s="15">
        <v>2717.88</v>
      </c>
      <c r="O10" s="15">
        <f t="shared" si="1"/>
        <v>0</v>
      </c>
      <c r="Q10" s="16"/>
      <c r="R10" s="16"/>
      <c r="S10" s="16">
        <v>0</v>
      </c>
    </row>
    <row r="11" spans="2:19" ht="12.75">
      <c r="B11" s="2" t="s">
        <v>50</v>
      </c>
      <c r="C11" s="1" t="s">
        <v>17</v>
      </c>
      <c r="D11" s="13"/>
      <c r="E11" s="13"/>
      <c r="F11" s="13"/>
      <c r="G11" s="14"/>
      <c r="H11" s="14"/>
      <c r="I11" s="15"/>
      <c r="J11" s="16"/>
      <c r="K11" s="16"/>
      <c r="L11" s="16"/>
      <c r="M11" s="14">
        <v>524.2</v>
      </c>
      <c r="N11" s="14">
        <v>524.2</v>
      </c>
      <c r="O11" s="15">
        <f t="shared" si="1"/>
        <v>0</v>
      </c>
      <c r="Q11" s="16"/>
      <c r="R11" s="16"/>
      <c r="S11" s="16"/>
    </row>
    <row r="12" spans="4:19" ht="12.75">
      <c r="D12" s="13"/>
      <c r="E12" s="13"/>
      <c r="F12" s="13"/>
      <c r="G12" s="14"/>
      <c r="H12" s="14"/>
      <c r="I12" s="15"/>
      <c r="J12" s="16"/>
      <c r="K12" s="16"/>
      <c r="L12" s="16"/>
      <c r="M12" s="14"/>
      <c r="N12" s="14"/>
      <c r="O12" s="15"/>
      <c r="Q12" s="16"/>
      <c r="R12" s="16"/>
      <c r="S12" s="16"/>
    </row>
    <row r="13" spans="1:19" ht="12.75">
      <c r="A13" s="8" t="s">
        <v>11</v>
      </c>
      <c r="D13" s="13"/>
      <c r="E13" s="13"/>
      <c r="F13" s="13"/>
      <c r="G13" s="18"/>
      <c r="H13" s="18"/>
      <c r="I13" s="15">
        <f t="shared" si="0"/>
      </c>
      <c r="J13" s="16"/>
      <c r="K13" s="16"/>
      <c r="L13" s="16"/>
      <c r="M13" s="18"/>
      <c r="N13" s="18"/>
      <c r="O13" s="15">
        <f t="shared" si="1"/>
      </c>
      <c r="Q13" s="16"/>
      <c r="R13" s="16"/>
      <c r="S13" s="16"/>
    </row>
    <row r="14" spans="2:19" ht="12.75">
      <c r="B14" s="2" t="s">
        <v>12</v>
      </c>
      <c r="C14" s="1" t="s">
        <v>13</v>
      </c>
      <c r="D14" s="16">
        <v>1800</v>
      </c>
      <c r="E14" s="16">
        <v>1800</v>
      </c>
      <c r="F14" s="13">
        <f>IF(AND(D14=0,E14=0),"",D14-E14)</f>
        <v>0</v>
      </c>
      <c r="G14" s="14">
        <v>1800</v>
      </c>
      <c r="H14" s="14">
        <v>1800</v>
      </c>
      <c r="I14" s="15">
        <f t="shared" si="0"/>
        <v>0</v>
      </c>
      <c r="J14" s="16">
        <v>1450</v>
      </c>
      <c r="K14" s="16">
        <v>1450</v>
      </c>
      <c r="L14" s="16">
        <f>IF(AND(J14=0,K14=0),"",K14-J14)</f>
        <v>0</v>
      </c>
      <c r="M14" s="15">
        <v>1450</v>
      </c>
      <c r="N14" s="15">
        <v>1450</v>
      </c>
      <c r="O14" s="15">
        <f t="shared" si="1"/>
        <v>0</v>
      </c>
      <c r="Q14" s="16">
        <v>1450</v>
      </c>
      <c r="R14" s="19">
        <v>1450</v>
      </c>
      <c r="S14" s="16">
        <f>IF(AND(Q14=0,R14=0),"",R14-Q14)</f>
        <v>0</v>
      </c>
    </row>
    <row r="15" spans="2:19" ht="12.75">
      <c r="B15" s="2" t="s">
        <v>14</v>
      </c>
      <c r="C15" s="1" t="s">
        <v>42</v>
      </c>
      <c r="D15" s="13">
        <v>500</v>
      </c>
      <c r="E15" s="13"/>
      <c r="F15" s="13">
        <f>IF(AND(D15=0,E15=0),"",E15-D15)</f>
        <v>-500</v>
      </c>
      <c r="G15" s="15">
        <v>500</v>
      </c>
      <c r="H15" s="15"/>
      <c r="I15" s="15">
        <f t="shared" si="0"/>
        <v>-500</v>
      </c>
      <c r="J15" s="16">
        <v>750</v>
      </c>
      <c r="K15" s="16"/>
      <c r="L15" s="16">
        <f aca="true" t="shared" si="2" ref="L15:L39">IF(AND(J15=0,K15=0),"",K15-J15)</f>
        <v>-750</v>
      </c>
      <c r="M15" s="15">
        <v>750</v>
      </c>
      <c r="N15" s="15"/>
      <c r="O15" s="15">
        <f t="shared" si="1"/>
        <v>-750</v>
      </c>
      <c r="Q15" s="16">
        <v>500</v>
      </c>
      <c r="R15" s="16"/>
      <c r="S15" s="16">
        <f>IF(AND(Q15=0,R15=0),"",R15-Q15)</f>
        <v>-500</v>
      </c>
    </row>
    <row r="16" spans="2:19" ht="12.75">
      <c r="B16" s="2" t="s">
        <v>15</v>
      </c>
      <c r="C16" s="1" t="s">
        <v>16</v>
      </c>
      <c r="D16" s="13">
        <v>375</v>
      </c>
      <c r="E16" s="13">
        <v>375</v>
      </c>
      <c r="F16" s="13">
        <f aca="true" t="shared" si="3" ref="F16:F23">IF(AND(D16=0,E16=0),"",D16-E16)</f>
        <v>0</v>
      </c>
      <c r="G16" s="15">
        <v>375</v>
      </c>
      <c r="H16" s="15">
        <v>375</v>
      </c>
      <c r="I16" s="15">
        <f t="shared" si="0"/>
        <v>0</v>
      </c>
      <c r="J16" s="16">
        <v>375</v>
      </c>
      <c r="K16" s="16">
        <v>375</v>
      </c>
      <c r="L16" s="16">
        <f t="shared" si="2"/>
        <v>0</v>
      </c>
      <c r="M16" s="15">
        <v>375</v>
      </c>
      <c r="N16" s="15">
        <v>375</v>
      </c>
      <c r="O16" s="15">
        <f t="shared" si="1"/>
        <v>0</v>
      </c>
      <c r="Q16" s="16">
        <v>375</v>
      </c>
      <c r="R16" s="19">
        <v>375</v>
      </c>
      <c r="S16" s="16">
        <f>IF(AND(Q16=0,R16=0),"",R16-Q16)</f>
        <v>0</v>
      </c>
    </row>
    <row r="17" spans="2:19" ht="12.75">
      <c r="B17" s="41" t="s">
        <v>51</v>
      </c>
      <c r="C17" s="1" t="s">
        <v>17</v>
      </c>
      <c r="D17" s="13"/>
      <c r="E17" s="13"/>
      <c r="F17" s="13"/>
      <c r="G17" s="15"/>
      <c r="H17" s="15"/>
      <c r="I17" s="15"/>
      <c r="J17" s="16"/>
      <c r="K17" s="16"/>
      <c r="L17" s="16"/>
      <c r="M17" s="15"/>
      <c r="N17" s="15"/>
      <c r="O17" s="15"/>
      <c r="Q17" s="16"/>
      <c r="R17" s="16"/>
      <c r="S17" s="16"/>
    </row>
    <row r="18" spans="4:19" ht="12.75">
      <c r="D18" s="13"/>
      <c r="E18" s="13"/>
      <c r="F18" s="13"/>
      <c r="G18" s="15"/>
      <c r="H18" s="15"/>
      <c r="I18" s="15"/>
      <c r="J18" s="16"/>
      <c r="K18" s="16"/>
      <c r="L18" s="16"/>
      <c r="M18" s="15"/>
      <c r="N18" s="15"/>
      <c r="O18" s="15"/>
      <c r="Q18" s="16"/>
      <c r="R18" s="16"/>
      <c r="S18" s="16"/>
    </row>
    <row r="19" spans="1:19" ht="12.75">
      <c r="A19" s="8" t="s">
        <v>18</v>
      </c>
      <c r="D19" s="13"/>
      <c r="E19" s="13"/>
      <c r="F19" s="13">
        <f t="shared" si="3"/>
      </c>
      <c r="G19" s="18"/>
      <c r="H19" s="18"/>
      <c r="I19" s="15">
        <f t="shared" si="0"/>
      </c>
      <c r="J19" s="16"/>
      <c r="K19" s="16"/>
      <c r="L19" s="16">
        <f t="shared" si="2"/>
      </c>
      <c r="M19" s="18"/>
      <c r="N19" s="18"/>
      <c r="O19" s="15">
        <f t="shared" si="1"/>
      </c>
      <c r="Q19" s="16"/>
      <c r="R19" s="16"/>
      <c r="S19" s="16">
        <f>IF(AND(Q19=0,R19=0),"",R19-Q19)</f>
      </c>
    </row>
    <row r="20" spans="2:19" ht="12.75">
      <c r="B20" s="2" t="s">
        <v>19</v>
      </c>
      <c r="C20" s="1" t="s">
        <v>16</v>
      </c>
      <c r="D20" s="13"/>
      <c r="E20" s="13"/>
      <c r="F20" s="13">
        <f t="shared" si="3"/>
      </c>
      <c r="G20" s="18"/>
      <c r="H20" s="18"/>
      <c r="I20" s="15">
        <f t="shared" si="0"/>
      </c>
      <c r="J20" s="16"/>
      <c r="K20" s="16"/>
      <c r="L20" s="16">
        <f t="shared" si="2"/>
      </c>
      <c r="M20" s="18"/>
      <c r="N20" s="18"/>
      <c r="O20" s="15">
        <f t="shared" si="1"/>
      </c>
      <c r="Q20" s="16"/>
      <c r="R20" s="16"/>
      <c r="S20" s="16">
        <f>IF(AND(Q20=0,R20=0),"",R20-Q20)</f>
      </c>
    </row>
    <row r="21" spans="2:19" ht="12.75">
      <c r="B21" s="2" t="s">
        <v>20</v>
      </c>
      <c r="C21" s="1" t="s">
        <v>17</v>
      </c>
      <c r="D21" s="13"/>
      <c r="E21" s="13"/>
      <c r="F21" s="13">
        <f t="shared" si="3"/>
      </c>
      <c r="G21" s="18"/>
      <c r="H21" s="18"/>
      <c r="I21" s="15">
        <f t="shared" si="0"/>
      </c>
      <c r="J21" s="16"/>
      <c r="K21" s="16"/>
      <c r="L21" s="16">
        <f t="shared" si="2"/>
      </c>
      <c r="M21" s="18"/>
      <c r="N21" s="18"/>
      <c r="O21" s="15">
        <f t="shared" si="1"/>
      </c>
      <c r="Q21" s="16"/>
      <c r="R21" s="16"/>
      <c r="S21" s="16">
        <f>IF(AND(Q21=0,R21=0),"",R21-Q21)</f>
      </c>
    </row>
    <row r="22" spans="4:19" ht="12.75">
      <c r="D22" s="13"/>
      <c r="E22" s="13"/>
      <c r="F22" s="13"/>
      <c r="G22" s="18"/>
      <c r="H22" s="18"/>
      <c r="I22" s="15"/>
      <c r="J22" s="16"/>
      <c r="K22" s="16"/>
      <c r="L22" s="16"/>
      <c r="M22" s="18"/>
      <c r="N22" s="18"/>
      <c r="O22" s="15"/>
      <c r="Q22" s="16"/>
      <c r="R22" s="16"/>
      <c r="S22" s="16"/>
    </row>
    <row r="23" spans="1:19" ht="12.75">
      <c r="A23" s="8" t="s">
        <v>21</v>
      </c>
      <c r="D23" s="13"/>
      <c r="E23" s="13"/>
      <c r="F23" s="13">
        <f t="shared" si="3"/>
      </c>
      <c r="G23" s="18"/>
      <c r="H23" s="18"/>
      <c r="I23" s="15">
        <f t="shared" si="0"/>
      </c>
      <c r="J23" s="16"/>
      <c r="K23" s="16"/>
      <c r="L23" s="16">
        <f t="shared" si="2"/>
      </c>
      <c r="M23" s="18"/>
      <c r="N23" s="18"/>
      <c r="O23" s="15">
        <f t="shared" si="1"/>
      </c>
      <c r="Q23" s="16"/>
      <c r="R23" s="16"/>
      <c r="S23" s="16">
        <f>IF(AND(Q23=0,R23=0),"",R23-Q23)</f>
      </c>
    </row>
    <row r="24" spans="2:19" ht="12.75">
      <c r="B24" s="2" t="s">
        <v>22</v>
      </c>
      <c r="C24" s="1" t="s">
        <v>23</v>
      </c>
      <c r="D24" s="13"/>
      <c r="E24" s="20">
        <v>650</v>
      </c>
      <c r="F24" s="13">
        <f>IF(AND(D24=0,E24=0),"",E24-D24)</f>
        <v>650</v>
      </c>
      <c r="G24" s="17"/>
      <c r="H24" s="14">
        <v>901.2</v>
      </c>
      <c r="I24" s="15">
        <f t="shared" si="0"/>
        <v>901.2</v>
      </c>
      <c r="J24" s="16"/>
      <c r="K24" s="16">
        <v>800</v>
      </c>
      <c r="L24" s="16">
        <f t="shared" si="2"/>
        <v>800</v>
      </c>
      <c r="M24" s="17"/>
      <c r="N24" s="21">
        <v>407.53</v>
      </c>
      <c r="O24" s="15">
        <f t="shared" si="1"/>
        <v>407.53</v>
      </c>
      <c r="Q24" s="16"/>
      <c r="R24" s="19">
        <v>500</v>
      </c>
      <c r="S24" s="16">
        <f>IF(AND(Q24=0,R24=0),"",R24-Q24)</f>
        <v>500</v>
      </c>
    </row>
    <row r="25" spans="2:19" ht="12.75">
      <c r="B25" s="2" t="s">
        <v>52</v>
      </c>
      <c r="C25" s="1" t="s">
        <v>53</v>
      </c>
      <c r="D25" s="17"/>
      <c r="F25" s="18"/>
      <c r="G25" s="17"/>
      <c r="H25" s="14"/>
      <c r="I25" s="15"/>
      <c r="J25" s="16"/>
      <c r="K25" s="16"/>
      <c r="L25" s="16"/>
      <c r="M25" s="17"/>
      <c r="N25" s="14"/>
      <c r="O25" s="15"/>
      <c r="Q25" s="16"/>
      <c r="R25" s="16"/>
      <c r="S25" s="16"/>
    </row>
    <row r="26" spans="2:19" ht="12.75">
      <c r="B26" s="2" t="s">
        <v>24</v>
      </c>
      <c r="C26" s="1" t="s">
        <v>17</v>
      </c>
      <c r="D26" s="17"/>
      <c r="E26" s="17"/>
      <c r="F26" s="17"/>
      <c r="G26" s="18"/>
      <c r="H26" s="18"/>
      <c r="I26" s="15">
        <f t="shared" si="0"/>
      </c>
      <c r="J26" s="16"/>
      <c r="K26" s="16"/>
      <c r="L26" s="16">
        <f t="shared" si="2"/>
      </c>
      <c r="M26" s="18"/>
      <c r="N26" s="18"/>
      <c r="O26" s="15">
        <f t="shared" si="1"/>
      </c>
      <c r="Q26" s="16"/>
      <c r="R26" s="16"/>
      <c r="S26" s="16">
        <f>IF(AND(Q26=0,R26=0),"",R26-Q26)</f>
      </c>
    </row>
    <row r="27" spans="4:19" ht="12.75">
      <c r="D27" s="17"/>
      <c r="E27" s="17"/>
      <c r="F27" s="17"/>
      <c r="G27" s="18"/>
      <c r="H27" s="18"/>
      <c r="I27" s="15"/>
      <c r="J27" s="16"/>
      <c r="K27" s="16"/>
      <c r="L27" s="16"/>
      <c r="M27" s="18"/>
      <c r="N27" s="18"/>
      <c r="O27" s="15"/>
      <c r="Q27" s="16"/>
      <c r="R27" s="16"/>
      <c r="S27" s="16"/>
    </row>
    <row r="28" spans="1:19" ht="12.75">
      <c r="A28" s="8" t="s">
        <v>25</v>
      </c>
      <c r="D28" s="17"/>
      <c r="E28" s="17"/>
      <c r="F28" s="17"/>
      <c r="G28" s="18"/>
      <c r="H28" s="18"/>
      <c r="I28" s="15">
        <f t="shared" si="0"/>
      </c>
      <c r="J28" s="16"/>
      <c r="K28" s="16"/>
      <c r="L28" s="16">
        <f t="shared" si="2"/>
      </c>
      <c r="M28" s="18"/>
      <c r="N28" s="18"/>
      <c r="O28" s="15">
        <f t="shared" si="1"/>
      </c>
      <c r="Q28" s="16"/>
      <c r="R28" s="16"/>
      <c r="S28" s="16">
        <f>IF(AND(Q28=0,R28=0),"",R28-Q28)</f>
      </c>
    </row>
    <row r="29" spans="2:19" ht="12.75">
      <c r="B29" s="2" t="s">
        <v>26</v>
      </c>
      <c r="C29" s="1" t="s">
        <v>27</v>
      </c>
      <c r="D29" s="17"/>
      <c r="E29" s="17"/>
      <c r="F29" s="17"/>
      <c r="G29" s="18"/>
      <c r="H29" s="18"/>
      <c r="I29" s="15">
        <f t="shared" si="0"/>
      </c>
      <c r="J29" s="16"/>
      <c r="K29" s="16"/>
      <c r="L29" s="16">
        <f t="shared" si="2"/>
      </c>
      <c r="M29" s="18"/>
      <c r="N29" s="18"/>
      <c r="O29" s="15">
        <f t="shared" si="1"/>
      </c>
      <c r="Q29" s="16"/>
      <c r="R29" s="16"/>
      <c r="S29" s="16">
        <f>IF(AND(Q29=0,R29=0),"",R29-Q29)</f>
      </c>
    </row>
    <row r="30" spans="2:19" ht="12.75">
      <c r="B30" s="2" t="s">
        <v>54</v>
      </c>
      <c r="C30" s="1" t="s">
        <v>17</v>
      </c>
      <c r="D30" s="17"/>
      <c r="E30" s="17"/>
      <c r="F30" s="17"/>
      <c r="G30" s="18"/>
      <c r="H30" s="18"/>
      <c r="I30" s="15"/>
      <c r="J30" s="16"/>
      <c r="K30" s="16"/>
      <c r="L30" s="16"/>
      <c r="M30" s="18"/>
      <c r="N30" s="18"/>
      <c r="O30" s="15"/>
      <c r="Q30" s="16"/>
      <c r="R30" s="16"/>
      <c r="S30" s="16"/>
    </row>
    <row r="31" spans="4:19" ht="12.75">
      <c r="D31" s="17"/>
      <c r="E31" s="17"/>
      <c r="F31" s="17"/>
      <c r="G31" s="18"/>
      <c r="H31" s="18"/>
      <c r="I31" s="15"/>
      <c r="J31" s="16"/>
      <c r="K31" s="16"/>
      <c r="L31" s="16"/>
      <c r="M31" s="18"/>
      <c r="N31" s="18"/>
      <c r="O31" s="15"/>
      <c r="Q31" s="16"/>
      <c r="R31" s="16"/>
      <c r="S31" s="16"/>
    </row>
    <row r="32" spans="1:19" ht="12.75">
      <c r="A32" s="8" t="s">
        <v>28</v>
      </c>
      <c r="D32" s="17"/>
      <c r="E32" s="17"/>
      <c r="F32" s="17"/>
      <c r="G32" s="18"/>
      <c r="H32" s="18"/>
      <c r="I32" s="15">
        <f t="shared" si="0"/>
      </c>
      <c r="J32" s="16"/>
      <c r="K32" s="16"/>
      <c r="L32" s="16">
        <f t="shared" si="2"/>
      </c>
      <c r="M32" s="18"/>
      <c r="N32" s="18"/>
      <c r="O32" s="15">
        <f t="shared" si="1"/>
      </c>
      <c r="Q32" s="16"/>
      <c r="R32" s="16"/>
      <c r="S32" s="16">
        <f aca="true" t="shared" si="4" ref="S32:S41">IF(AND(Q32=0,R32=0),"",R32-Q32)</f>
      </c>
    </row>
    <row r="33" spans="2:19" ht="12.75">
      <c r="B33" s="2" t="s">
        <v>29</v>
      </c>
      <c r="C33" s="1" t="s">
        <v>30</v>
      </c>
      <c r="D33" s="16">
        <v>650</v>
      </c>
      <c r="E33" s="16">
        <v>800</v>
      </c>
      <c r="F33" s="16">
        <f>IF(AND(D33=0,E33=0),"",E33-D33)</f>
        <v>150</v>
      </c>
      <c r="G33" s="17">
        <v>659.49</v>
      </c>
      <c r="H33" s="17">
        <v>800</v>
      </c>
      <c r="I33" s="15">
        <f t="shared" si="0"/>
        <v>140.51</v>
      </c>
      <c r="J33" s="16">
        <v>650</v>
      </c>
      <c r="K33" s="16">
        <v>800</v>
      </c>
      <c r="L33" s="16">
        <f t="shared" si="2"/>
        <v>150</v>
      </c>
      <c r="M33" s="15">
        <v>513.81</v>
      </c>
      <c r="N33" s="15">
        <v>800</v>
      </c>
      <c r="O33" s="15">
        <f t="shared" si="1"/>
        <v>286.19000000000005</v>
      </c>
      <c r="Q33" s="16">
        <v>550</v>
      </c>
      <c r="R33" s="19">
        <v>975</v>
      </c>
      <c r="S33" s="16">
        <f t="shared" si="4"/>
        <v>425</v>
      </c>
    </row>
    <row r="34" spans="2:19" ht="12.75">
      <c r="B34" s="2" t="s">
        <v>43</v>
      </c>
      <c r="C34" s="1" t="s">
        <v>44</v>
      </c>
      <c r="D34" s="17"/>
      <c r="E34" s="17"/>
      <c r="F34" s="17"/>
      <c r="G34" s="17">
        <v>139.75</v>
      </c>
      <c r="H34" s="17"/>
      <c r="I34" s="15">
        <f t="shared" si="0"/>
        <v>-139.75</v>
      </c>
      <c r="J34" s="16">
        <v>150</v>
      </c>
      <c r="K34" s="16">
        <v>0</v>
      </c>
      <c r="L34" s="16">
        <f t="shared" si="2"/>
        <v>-150</v>
      </c>
      <c r="M34" s="22">
        <v>112.41</v>
      </c>
      <c r="N34" s="15"/>
      <c r="O34" s="15">
        <f t="shared" si="1"/>
        <v>-112.41</v>
      </c>
      <c r="Q34" s="16">
        <v>120</v>
      </c>
      <c r="R34" s="16"/>
      <c r="S34" s="16">
        <f t="shared" si="4"/>
        <v>-120</v>
      </c>
    </row>
    <row r="35" spans="2:19" ht="12.75">
      <c r="B35" s="2" t="s">
        <v>45</v>
      </c>
      <c r="C35" s="1" t="s">
        <v>46</v>
      </c>
      <c r="D35" s="17"/>
      <c r="E35" s="17"/>
      <c r="F35" s="17"/>
      <c r="G35" s="17">
        <v>27.62</v>
      </c>
      <c r="H35" s="17">
        <v>9.98</v>
      </c>
      <c r="I35" s="15">
        <f t="shared" si="0"/>
        <v>-17.64</v>
      </c>
      <c r="J35" s="16">
        <v>12</v>
      </c>
      <c r="K35" s="16"/>
      <c r="L35" s="16">
        <f t="shared" si="2"/>
        <v>-12</v>
      </c>
      <c r="M35" s="15">
        <v>12.59</v>
      </c>
      <c r="N35" s="15"/>
      <c r="O35" s="15">
        <f t="shared" si="1"/>
        <v>-12.59</v>
      </c>
      <c r="Q35" s="16">
        <v>15</v>
      </c>
      <c r="R35" s="16"/>
      <c r="S35" s="16">
        <f t="shared" si="4"/>
        <v>-15</v>
      </c>
    </row>
    <row r="36" spans="2:19" ht="12.75" customHeight="1">
      <c r="B36" s="2" t="s">
        <v>31</v>
      </c>
      <c r="C36" s="1" t="s">
        <v>32</v>
      </c>
      <c r="D36" s="17"/>
      <c r="E36" s="17"/>
      <c r="F36" s="17"/>
      <c r="G36" s="15">
        <v>9.9</v>
      </c>
      <c r="H36" s="17"/>
      <c r="I36" s="15">
        <f t="shared" si="0"/>
        <v>-9.9</v>
      </c>
      <c r="J36" s="16"/>
      <c r="K36" s="23"/>
      <c r="L36" s="16">
        <f t="shared" si="2"/>
      </c>
      <c r="M36" s="22">
        <v>768.2</v>
      </c>
      <c r="N36" s="15"/>
      <c r="O36" s="15">
        <f t="shared" si="1"/>
        <v>-768.2</v>
      </c>
      <c r="Q36" s="16"/>
      <c r="R36" s="23"/>
      <c r="S36" s="16">
        <f t="shared" si="4"/>
      </c>
    </row>
    <row r="37" spans="2:19" ht="12.75" customHeight="1">
      <c r="B37" s="2" t="s">
        <v>55</v>
      </c>
      <c r="C37" s="24" t="s">
        <v>60</v>
      </c>
      <c r="E37" s="17"/>
      <c r="F37" s="17"/>
      <c r="G37" s="17"/>
      <c r="H37" s="17"/>
      <c r="I37" s="15"/>
      <c r="J37" s="16">
        <v>850</v>
      </c>
      <c r="K37" s="25">
        <v>850</v>
      </c>
      <c r="L37" s="16">
        <f t="shared" si="2"/>
        <v>0</v>
      </c>
      <c r="M37" s="22">
        <v>791.2</v>
      </c>
      <c r="N37" s="15">
        <v>791.2</v>
      </c>
      <c r="O37" s="15">
        <f t="shared" si="1"/>
        <v>0</v>
      </c>
      <c r="Q37" s="16">
        <v>800</v>
      </c>
      <c r="R37" s="26">
        <v>800</v>
      </c>
      <c r="S37" s="16">
        <f t="shared" si="4"/>
        <v>0</v>
      </c>
    </row>
    <row r="38" spans="2:19" ht="12.75" customHeight="1">
      <c r="B38" s="2" t="s">
        <v>56</v>
      </c>
      <c r="C38" s="24" t="s">
        <v>57</v>
      </c>
      <c r="E38" s="17"/>
      <c r="F38" s="17"/>
      <c r="G38" s="17"/>
      <c r="H38" s="17"/>
      <c r="I38" s="15"/>
      <c r="J38" s="16"/>
      <c r="K38" s="23"/>
      <c r="L38" s="16"/>
      <c r="M38" s="15">
        <v>156.5</v>
      </c>
      <c r="N38" s="15">
        <v>28</v>
      </c>
      <c r="O38" s="15">
        <f t="shared" si="1"/>
        <v>-128.5</v>
      </c>
      <c r="Q38" s="16">
        <v>160</v>
      </c>
      <c r="R38" s="23"/>
      <c r="S38" s="16">
        <f t="shared" si="4"/>
        <v>-160</v>
      </c>
    </row>
    <row r="39" spans="2:19" ht="12.75" customHeight="1">
      <c r="B39" s="2" t="s">
        <v>33</v>
      </c>
      <c r="C39" s="1" t="s">
        <v>17</v>
      </c>
      <c r="D39" s="17"/>
      <c r="E39" s="17"/>
      <c r="F39" s="17"/>
      <c r="G39" s="15">
        <v>350</v>
      </c>
      <c r="H39" s="15">
        <v>350</v>
      </c>
      <c r="I39" s="15">
        <f t="shared" si="0"/>
        <v>0</v>
      </c>
      <c r="J39" s="16"/>
      <c r="K39" s="16"/>
      <c r="L39" s="16">
        <f t="shared" si="2"/>
      </c>
      <c r="M39" s="15">
        <v>571</v>
      </c>
      <c r="N39" s="15">
        <v>450</v>
      </c>
      <c r="O39" s="15">
        <f t="shared" si="1"/>
        <v>-121</v>
      </c>
      <c r="P39" s="27">
        <f>SUM(M33:M38)</f>
        <v>2354.71</v>
      </c>
      <c r="Q39" s="16">
        <v>130</v>
      </c>
      <c r="R39" s="16"/>
      <c r="S39" s="16">
        <f t="shared" si="4"/>
        <v>-130</v>
      </c>
    </row>
    <row r="40" spans="4:19" ht="12.75" customHeight="1">
      <c r="D40" s="17"/>
      <c r="E40" s="17"/>
      <c r="F40" s="17"/>
      <c r="G40" s="17"/>
      <c r="H40" s="17"/>
      <c r="I40" s="15"/>
      <c r="J40" s="16"/>
      <c r="K40" s="16"/>
      <c r="L40" s="16"/>
      <c r="M40" s="17"/>
      <c r="N40" s="17"/>
      <c r="O40" s="15">
        <f t="shared" si="1"/>
      </c>
      <c r="P40" s="27">
        <f>P39-M36</f>
        <v>1586.51</v>
      </c>
      <c r="Q40" s="16"/>
      <c r="R40" s="16"/>
      <c r="S40" s="16">
        <f t="shared" si="4"/>
      </c>
    </row>
    <row r="41" spans="1:19" ht="12.75" customHeight="1">
      <c r="A41" s="8" t="s">
        <v>48</v>
      </c>
      <c r="B41" s="28"/>
      <c r="D41" s="17"/>
      <c r="E41" s="17"/>
      <c r="F41" s="17"/>
      <c r="G41" s="18"/>
      <c r="H41" s="18"/>
      <c r="I41" s="15"/>
      <c r="J41" s="16"/>
      <c r="K41" s="16"/>
      <c r="L41" s="16"/>
      <c r="M41" s="18"/>
      <c r="N41" s="18"/>
      <c r="O41" s="15">
        <f t="shared" si="1"/>
      </c>
      <c r="P41" s="27">
        <f>P40-M37</f>
        <v>795.31</v>
      </c>
      <c r="Q41" s="16"/>
      <c r="R41" s="16"/>
      <c r="S41" s="16">
        <f t="shared" si="4"/>
      </c>
    </row>
    <row r="42" spans="2:19" ht="12.75">
      <c r="B42" s="2" t="s">
        <v>47</v>
      </c>
      <c r="D42" s="17"/>
      <c r="E42" s="17"/>
      <c r="F42" s="17"/>
      <c r="G42" s="14">
        <v>5742.76</v>
      </c>
      <c r="H42" s="14">
        <v>5742.76</v>
      </c>
      <c r="I42" s="15">
        <f>+G42-H42</f>
        <v>0</v>
      </c>
      <c r="J42" s="16"/>
      <c r="K42" s="16"/>
      <c r="L42" s="16"/>
      <c r="M42" s="15">
        <v>2600</v>
      </c>
      <c r="N42" s="29">
        <v>2400</v>
      </c>
      <c r="O42" s="15">
        <f t="shared" si="1"/>
        <v>-200</v>
      </c>
      <c r="Q42" s="16"/>
      <c r="R42" s="16"/>
      <c r="S42" s="16"/>
    </row>
    <row r="43" spans="4:19" ht="12.75">
      <c r="D43" s="17"/>
      <c r="E43" s="30"/>
      <c r="F43" s="17"/>
      <c r="G43" s="30"/>
      <c r="H43" s="30"/>
      <c r="I43" s="15"/>
      <c r="J43" s="31"/>
      <c r="K43" s="31"/>
      <c r="L43" s="16"/>
      <c r="M43" s="30"/>
      <c r="N43" s="30"/>
      <c r="O43" s="15"/>
      <c r="Q43" s="31"/>
      <c r="R43" s="31"/>
      <c r="S43" s="16"/>
    </row>
    <row r="44" spans="4:19" ht="12.75">
      <c r="D44" s="32">
        <f>SUM(D3:D43)</f>
        <v>3325</v>
      </c>
      <c r="E44" s="32">
        <f>SUM(E3:E43)</f>
        <v>3625</v>
      </c>
      <c r="F44" s="32">
        <f>E44-D44</f>
        <v>300</v>
      </c>
      <c r="G44" s="33">
        <f>SUM(G3:G43)</f>
        <v>26425.620000000003</v>
      </c>
      <c r="H44" s="33">
        <f>SUM(H3:H43)</f>
        <v>26775.840000000004</v>
      </c>
      <c r="I44" s="33">
        <f>H44-G44</f>
        <v>350.22000000000116</v>
      </c>
      <c r="J44" s="32">
        <f>SUM(J3:J43)</f>
        <v>4237</v>
      </c>
      <c r="K44" s="32">
        <f>SUM(K3:K43)</f>
        <v>4275</v>
      </c>
      <c r="L44" s="32">
        <f>K44-J44</f>
        <v>38</v>
      </c>
      <c r="M44" s="33">
        <f>SUM(M3:M43)</f>
        <v>23009.790000000005</v>
      </c>
      <c r="N44" s="33">
        <f>SUM(N3:N43)</f>
        <v>21610.81</v>
      </c>
      <c r="O44" s="33">
        <f>N44-M44</f>
        <v>-1398.9800000000032</v>
      </c>
      <c r="Q44" s="32">
        <f>SUM(Q3:Q43)</f>
        <v>4100</v>
      </c>
      <c r="R44" s="32">
        <f>SUM(R3:R43)</f>
        <v>4100</v>
      </c>
      <c r="S44" s="32">
        <f>SUM(S3:S43)</f>
        <v>0</v>
      </c>
    </row>
    <row r="45" spans="17:19" ht="12.75">
      <c r="Q45" s="35"/>
      <c r="R45" s="35"/>
      <c r="S45" s="35"/>
    </row>
    <row r="46" spans="11:15" ht="13.5" thickBot="1">
      <c r="K46" s="22" t="s">
        <v>65</v>
      </c>
      <c r="O46" s="1">
        <v>207.73</v>
      </c>
    </row>
    <row r="47" spans="11:15" ht="13.5" thickBot="1">
      <c r="K47" s="37" t="s">
        <v>66</v>
      </c>
      <c r="L47" s="38"/>
      <c r="M47" s="39"/>
      <c r="N47" s="39"/>
      <c r="O47" s="40">
        <f>O44+O46</f>
        <v>-1191.2500000000032</v>
      </c>
    </row>
    <row r="49" spans="16:18" ht="12.75">
      <c r="P49" s="36">
        <v>2008</v>
      </c>
      <c r="Q49" s="36">
        <v>2009</v>
      </c>
      <c r="R49" s="36">
        <v>2010</v>
      </c>
    </row>
    <row r="50" spans="15:18" ht="12.75">
      <c r="O50" s="1" t="s">
        <v>13</v>
      </c>
      <c r="P50" s="36">
        <v>1800</v>
      </c>
      <c r="Q50" s="36">
        <v>1450</v>
      </c>
      <c r="R50" s="36">
        <v>1450</v>
      </c>
    </row>
    <row r="51" spans="15:18" ht="12.75">
      <c r="O51" s="1" t="s">
        <v>16</v>
      </c>
      <c r="P51" s="36">
        <v>375</v>
      </c>
      <c r="Q51" s="36">
        <v>375</v>
      </c>
      <c r="R51" s="36">
        <v>375</v>
      </c>
    </row>
    <row r="52" spans="15:18" ht="12.75">
      <c r="O52" s="1" t="s">
        <v>62</v>
      </c>
      <c r="P52" s="36">
        <v>800</v>
      </c>
      <c r="Q52" s="36">
        <v>800</v>
      </c>
      <c r="R52" s="36">
        <v>975</v>
      </c>
    </row>
    <row r="53" spans="15:18" ht="12.75">
      <c r="O53" s="1" t="s">
        <v>63</v>
      </c>
      <c r="P53" s="36"/>
      <c r="Q53" s="36">
        <v>800</v>
      </c>
      <c r="R53" s="36">
        <v>800</v>
      </c>
    </row>
    <row r="54" spans="16:18" ht="12.75">
      <c r="P54" s="36">
        <f>SUM(P50:P52)</f>
        <v>2975</v>
      </c>
      <c r="Q54" s="36">
        <f>SUM(Q50:Q53)</f>
        <v>3425</v>
      </c>
      <c r="R54" s="36">
        <f>SUM(R50:R53)</f>
        <v>3600</v>
      </c>
    </row>
    <row r="55" spans="16:18" ht="12.75">
      <c r="P55" s="36"/>
      <c r="Q55" s="36"/>
      <c r="R55" s="36"/>
    </row>
    <row r="56" spans="15:18" ht="12.75">
      <c r="O56" s="1" t="s">
        <v>64</v>
      </c>
      <c r="P56" s="36">
        <v>500</v>
      </c>
      <c r="Q56" s="36">
        <v>750</v>
      </c>
      <c r="R56" s="36">
        <v>500</v>
      </c>
    </row>
  </sheetData>
  <mergeCells count="5">
    <mergeCell ref="Q1:S1"/>
    <mergeCell ref="G1:I1"/>
    <mergeCell ref="J1:L1"/>
    <mergeCell ref="D1:F1"/>
    <mergeCell ref="M1:O1"/>
  </mergeCells>
  <printOptions gridLines="1"/>
  <pageMargins left="0.45" right="0.35" top="0.5" bottom="0.5" header="0.5" footer="0.5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van krunckelsven walter</cp:lastModifiedBy>
  <cp:lastPrinted>2010-01-09T10:34:20Z</cp:lastPrinted>
  <dcterms:created xsi:type="dcterms:W3CDTF">2009-01-18T21:31:15Z</dcterms:created>
  <dcterms:modified xsi:type="dcterms:W3CDTF">2010-03-16T12:18:43Z</dcterms:modified>
  <cp:category/>
  <cp:version/>
  <cp:contentType/>
  <cp:contentStatus/>
</cp:coreProperties>
</file>